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465" windowWidth="23265" windowHeight="14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ROHDE</author>
  </authors>
  <commentList>
    <comment ref="P15" authorId="0">
      <text>
        <r>
          <rPr>
            <b/>
            <sz val="8"/>
            <rFont val="Tahoma"/>
            <family val="2"/>
          </rPr>
          <t>Insert the allowed rollout for the cyclist agegroup. (metres)</t>
        </r>
        <r>
          <rPr>
            <sz val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2"/>
          </rPr>
          <t>Insert Wheel diameter in mm.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2"/>
          </rPr>
          <t>Type in cyclists name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<sst xmlns="http://schemas.openxmlformats.org/spreadsheetml/2006/main" count="27" uniqueCount="24">
  <si>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OK</t>
  </si>
  <si>
    <t>=</t>
  </si>
  <si>
    <t>COG</t>
  </si>
  <si>
    <t>CHAINRING</t>
  </si>
  <si>
    <t>metres</t>
  </si>
  <si>
    <t>metre circumference.</t>
  </si>
  <si>
    <t>has</t>
  </si>
  <si>
    <t>mm</t>
  </si>
  <si>
    <t xml:space="preserve">WHEEL DIAMETER </t>
  </si>
  <si>
    <t>Chainring</t>
  </si>
  <si>
    <t>Cog</t>
  </si>
  <si>
    <t>Wheel</t>
  </si>
  <si>
    <t>1 rev =</t>
  </si>
  <si>
    <t>RPM required</t>
  </si>
  <si>
    <t>Revs per lap = tracksize/rollout</t>
  </si>
  <si>
    <t>Required Time per lap</t>
  </si>
  <si>
    <t>Tracksize</t>
  </si>
  <si>
    <t>m</t>
  </si>
  <si>
    <t>tooth</t>
  </si>
  <si>
    <t>sec</t>
  </si>
  <si>
    <t>rpm</t>
  </si>
  <si>
    <t>Time in mins</t>
  </si>
  <si>
    <t>ROLLOUT DISTANCE</t>
  </si>
  <si>
    <t xml:space="preserve">Used for ITT and working out splits on track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</si>
</sst>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409]h:mm:ss\ AM/PM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1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7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30" borderId="0" xfId="0" applyFill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0" fillId="30" borderId="14" xfId="0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rgb="FF1FB714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0</xdr:rowOff>
    </xdr:from>
    <xdr:to>
      <xdr:col>19</xdr:col>
      <xdr:colOff>0</xdr:colOff>
      <xdr:row>13</xdr:row>
      <xdr:rowOff>142875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609850" y="0"/>
          <a:ext cx="4886325" cy="22479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Measure wheel diameter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Enter the diameter in the Wheel Diameter Cell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Enter the allowable 'rollout' in the Allowed Rollout Cell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For Junior Under 15, allowable rollout = 6.0 metres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For Junior Under 17, allowable rollout = 7.0 metres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 For Junior Under 19, allowable rollout = 7.93 metres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7) After entering data, click OK and all allowable cog and chainwheel combinations are displayed in the </a:t>
          </a:r>
          <a:r>
            <a:rPr lang="en-US" cap="none" sz="10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Green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cells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Note!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bikes are subject to checks by Commissaires.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Rollout can vary due to tyre pressure and temperature</a:t>
          </a:r>
        </a:p>
      </xdr:txBody>
    </xdr:sp>
    <xdr:clientData/>
  </xdr:twoCellAnchor>
  <xdr:oneCellAnchor>
    <xdr:from>
      <xdr:col>9</xdr:col>
      <xdr:colOff>104775</xdr:colOff>
      <xdr:row>29</xdr:row>
      <xdr:rowOff>95250</xdr:rowOff>
    </xdr:from>
    <xdr:ext cx="66675" cy="200025"/>
    <xdr:sp fLocksText="0">
      <xdr:nvSpPr>
        <xdr:cNvPr id="2" name="Text Box 7"/>
        <xdr:cNvSpPr txBox="1">
          <a:spLocks noChangeArrowheads="1"/>
        </xdr:cNvSpPr>
      </xdr:nvSpPr>
      <xdr:spPr>
        <a:xfrm>
          <a:off x="3600450" y="483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304800</xdr:colOff>
      <xdr:row>1</xdr:row>
      <xdr:rowOff>57150</xdr:rowOff>
    </xdr:from>
    <xdr:to>
      <xdr:col>6</xdr:col>
      <xdr:colOff>314325</xdr:colOff>
      <xdr:row>14</xdr:row>
      <xdr:rowOff>0</xdr:rowOff>
    </xdr:to>
    <xdr:sp>
      <xdr:nvSpPr>
        <xdr:cNvPr id="3" name="Straight Arrow Connector 6"/>
        <xdr:cNvSpPr>
          <a:spLocks/>
        </xdr:cNvSpPr>
      </xdr:nvSpPr>
      <xdr:spPr>
        <a:xfrm flipH="1">
          <a:off x="1400175" y="219075"/>
          <a:ext cx="1209675" cy="20574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85725</xdr:rowOff>
    </xdr:from>
    <xdr:to>
      <xdr:col>15</xdr:col>
      <xdr:colOff>190500</xdr:colOff>
      <xdr:row>14</xdr:row>
      <xdr:rowOff>0</xdr:rowOff>
    </xdr:to>
    <xdr:sp>
      <xdr:nvSpPr>
        <xdr:cNvPr id="4" name="Straight Arrow Connector 11"/>
        <xdr:cNvSpPr>
          <a:spLocks/>
        </xdr:cNvSpPr>
      </xdr:nvSpPr>
      <xdr:spPr>
        <a:xfrm flipH="1">
          <a:off x="6076950" y="571500"/>
          <a:ext cx="9525" cy="17049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29</xdr:row>
      <xdr:rowOff>95250</xdr:rowOff>
    </xdr:from>
    <xdr:to>
      <xdr:col>19</xdr:col>
      <xdr:colOff>571500</xdr:colOff>
      <xdr:row>32</xdr:row>
      <xdr:rowOff>19050</xdr:rowOff>
    </xdr:to>
    <xdr:sp>
      <xdr:nvSpPr>
        <xdr:cNvPr id="5" name="Straight Arrow Connector 11"/>
        <xdr:cNvSpPr>
          <a:spLocks/>
        </xdr:cNvSpPr>
      </xdr:nvSpPr>
      <xdr:spPr>
        <a:xfrm flipH="1">
          <a:off x="5562600" y="4838700"/>
          <a:ext cx="2505075" cy="4095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Y37"/>
  <sheetViews>
    <sheetView tabSelected="1" zoomScalePageLayoutView="0" workbookViewId="0" topLeftCell="A1">
      <selection activeCell="O41" sqref="O41"/>
    </sheetView>
  </sheetViews>
  <sheetFormatPr defaultColWidth="8.8515625" defaultRowHeight="12.75"/>
  <cols>
    <col min="1" max="1" width="4.421875" style="0" customWidth="1"/>
    <col min="2" max="19" width="6.00390625" style="0" customWidth="1"/>
  </cols>
  <sheetData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5"/>
      <c r="M6" s="1"/>
      <c r="N6" s="1"/>
      <c r="O6" s="1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5"/>
      <c r="M7" s="1"/>
      <c r="N7" s="1"/>
      <c r="O7" s="1"/>
      <c r="P7" s="1"/>
      <c r="Q7" s="1"/>
      <c r="R7" s="1"/>
      <c r="S7" s="1"/>
    </row>
    <row r="8" spans="1:19" ht="12.75">
      <c r="A8" s="14"/>
      <c r="B8" s="13"/>
      <c r="C8" s="13"/>
      <c r="D8" s="1"/>
      <c r="E8" s="1"/>
      <c r="F8" s="1"/>
      <c r="G8" s="1"/>
      <c r="H8" s="1"/>
      <c r="I8" s="1"/>
      <c r="J8" s="14"/>
      <c r="K8" s="14"/>
      <c r="L8" s="1"/>
      <c r="M8" s="14"/>
      <c r="N8" s="14"/>
      <c r="O8" s="13"/>
      <c r="P8" s="13"/>
      <c r="Q8" s="13"/>
      <c r="R8" s="13"/>
      <c r="S8" s="13"/>
    </row>
    <row r="9" spans="1:19" ht="12.75">
      <c r="A9" s="13"/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3"/>
      <c r="P9" s="13"/>
      <c r="Q9" s="13"/>
      <c r="R9" s="13"/>
      <c r="S9" s="13"/>
    </row>
    <row r="10" spans="1:19" ht="12.75">
      <c r="A10" s="13"/>
      <c r="B10" s="1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3"/>
      <c r="P10" s="13"/>
      <c r="Q10" s="13"/>
      <c r="R10" s="13"/>
      <c r="S10" s="13"/>
    </row>
    <row r="11" spans="1:19" ht="12.75">
      <c r="A11" s="30"/>
      <c r="B11" s="13"/>
      <c r="C11" s="13"/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3"/>
      <c r="P11" s="13"/>
      <c r="Q11" s="13"/>
      <c r="R11" s="13"/>
      <c r="S11" s="13"/>
    </row>
    <row r="12" spans="1:19" ht="12.75">
      <c r="A12" s="13"/>
      <c r="B12" s="13"/>
      <c r="C12" s="13"/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3"/>
      <c r="P12" s="13"/>
      <c r="Q12" s="13"/>
      <c r="R12" s="13"/>
      <c r="S12" s="13"/>
    </row>
    <row r="13" spans="1:19" ht="12.75">
      <c r="A13" s="13"/>
      <c r="B13" s="13"/>
      <c r="C13" s="13"/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3"/>
      <c r="P13" s="13"/>
      <c r="Q13" s="13"/>
      <c r="R13" s="13"/>
      <c r="S13" s="13"/>
    </row>
    <row r="14" spans="1:19" ht="13.5" thickBot="1">
      <c r="A14" s="13"/>
      <c r="B14" s="13"/>
      <c r="C14" s="13"/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3"/>
      <c r="P14" s="13"/>
      <c r="Q14" s="13"/>
      <c r="R14" s="13"/>
      <c r="S14" s="13"/>
    </row>
    <row r="15" spans="1:19" ht="13.5" thickBot="1">
      <c r="A15" s="11" t="s">
        <v>8</v>
      </c>
      <c r="B15" s="1"/>
      <c r="C15" s="1"/>
      <c r="D15" s="10">
        <v>620</v>
      </c>
      <c r="E15" s="11" t="s">
        <v>7</v>
      </c>
      <c r="F15" s="12" t="s">
        <v>6</v>
      </c>
      <c r="G15" s="4">
        <f>(PI()*(D15/1000))</f>
        <v>1.9477874452256718</v>
      </c>
      <c r="H15" s="11" t="s">
        <v>5</v>
      </c>
      <c r="I15" s="1"/>
      <c r="J15" s="1"/>
      <c r="K15" s="1"/>
      <c r="L15" s="1"/>
      <c r="M15" s="11" t="s">
        <v>22</v>
      </c>
      <c r="N15" s="1"/>
      <c r="O15" s="1"/>
      <c r="P15" s="10">
        <v>7.93</v>
      </c>
      <c r="Q15" s="9" t="s">
        <v>4</v>
      </c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8" t="s">
        <v>3</v>
      </c>
      <c r="L17" s="1"/>
      <c r="M17" s="1"/>
      <c r="N17" s="1"/>
      <c r="O17" s="1"/>
      <c r="P17" s="1"/>
      <c r="Q17" s="1"/>
      <c r="R17" s="1"/>
      <c r="S17" s="1"/>
    </row>
    <row r="18" spans="1:19" ht="13.5" thickBot="1">
      <c r="A18" s="7" t="s">
        <v>2</v>
      </c>
      <c r="B18" s="6">
        <v>36</v>
      </c>
      <c r="C18" s="6">
        <v>37</v>
      </c>
      <c r="D18" s="6">
        <v>38</v>
      </c>
      <c r="E18" s="6">
        <v>39</v>
      </c>
      <c r="F18" s="6">
        <v>40</v>
      </c>
      <c r="G18" s="6">
        <v>41</v>
      </c>
      <c r="H18" s="6">
        <v>42</v>
      </c>
      <c r="I18" s="6">
        <v>43</v>
      </c>
      <c r="J18" s="6">
        <v>44</v>
      </c>
      <c r="K18" s="6">
        <v>45</v>
      </c>
      <c r="L18" s="6">
        <v>46</v>
      </c>
      <c r="M18" s="6">
        <v>47</v>
      </c>
      <c r="N18" s="6">
        <v>48</v>
      </c>
      <c r="O18" s="6">
        <v>49</v>
      </c>
      <c r="P18" s="6">
        <v>50</v>
      </c>
      <c r="Q18" s="6">
        <v>51</v>
      </c>
      <c r="R18" s="6">
        <v>52</v>
      </c>
      <c r="S18" s="6">
        <v>53</v>
      </c>
    </row>
    <row r="19" spans="1:19" ht="12.75">
      <c r="A19" s="5">
        <v>11</v>
      </c>
      <c r="B19" s="4">
        <f aca="true" t="shared" si="0" ref="B19:B26">$B$18/$A19*$G$15</f>
        <v>6.3745770934658355</v>
      </c>
      <c r="C19" s="4">
        <f aca="true" t="shared" si="1" ref="C19:C26">C$18/$A19*$G$15</f>
        <v>6.551648679395441</v>
      </c>
      <c r="D19" s="4">
        <f aca="true" t="shared" si="2" ref="D19:D26">$D$18/$A19*$G$15</f>
        <v>6.728720265325048</v>
      </c>
      <c r="E19" s="4">
        <f aca="true" t="shared" si="3" ref="E19:S26">E$18/$A19*$G$15</f>
        <v>6.905791851254655</v>
      </c>
      <c r="F19" s="4">
        <f t="shared" si="3"/>
        <v>7.082863437184261</v>
      </c>
      <c r="G19" s="4">
        <f t="shared" si="3"/>
        <v>7.259935023113868</v>
      </c>
      <c r="H19" s="4">
        <f t="shared" si="3"/>
        <v>7.4370066090434745</v>
      </c>
      <c r="I19" s="4">
        <f t="shared" si="3"/>
        <v>7.6140781949730805</v>
      </c>
      <c r="J19" s="4">
        <f t="shared" si="3"/>
        <v>7.791149780902687</v>
      </c>
      <c r="K19" s="4">
        <f t="shared" si="3"/>
        <v>7.968221366832294</v>
      </c>
      <c r="L19" s="4">
        <f t="shared" si="3"/>
        <v>8.145292952761901</v>
      </c>
      <c r="M19" s="4">
        <f t="shared" si="3"/>
        <v>8.322364538691506</v>
      </c>
      <c r="N19" s="4">
        <f t="shared" si="3"/>
        <v>8.499436124621113</v>
      </c>
      <c r="O19" s="4">
        <f t="shared" si="3"/>
        <v>8.67650771055072</v>
      </c>
      <c r="P19" s="4">
        <f t="shared" si="3"/>
        <v>8.853579296480326</v>
      </c>
      <c r="Q19" s="4">
        <f t="shared" si="3"/>
        <v>9.030650882409933</v>
      </c>
      <c r="R19" s="4">
        <f t="shared" si="3"/>
        <v>9.20772246833954</v>
      </c>
      <c r="S19" s="4">
        <f t="shared" si="3"/>
        <v>9.384794054269147</v>
      </c>
    </row>
    <row r="20" spans="1:19" ht="12.75">
      <c r="A20" s="5">
        <v>12</v>
      </c>
      <c r="B20" s="4">
        <f t="shared" si="0"/>
        <v>5.843362335677016</v>
      </c>
      <c r="C20" s="4">
        <f t="shared" si="1"/>
        <v>6.005677956112488</v>
      </c>
      <c r="D20" s="4">
        <f t="shared" si="2"/>
        <v>6.1679935765479605</v>
      </c>
      <c r="E20" s="4">
        <f t="shared" si="3"/>
        <v>6.330309196983434</v>
      </c>
      <c r="F20" s="4">
        <f t="shared" si="3"/>
        <v>6.492624817418906</v>
      </c>
      <c r="G20" s="4">
        <f t="shared" si="3"/>
        <v>6.654940437854378</v>
      </c>
      <c r="H20" s="4">
        <f t="shared" si="3"/>
        <v>6.817256058289852</v>
      </c>
      <c r="I20" s="4">
        <f t="shared" si="3"/>
        <v>6.979571678725324</v>
      </c>
      <c r="J20" s="4">
        <f t="shared" si="3"/>
        <v>7.141887299160796</v>
      </c>
      <c r="K20" s="4">
        <f t="shared" si="3"/>
        <v>7.304202919596269</v>
      </c>
      <c r="L20" s="4">
        <f t="shared" si="3"/>
        <v>7.466518540031743</v>
      </c>
      <c r="M20" s="4">
        <f t="shared" si="3"/>
        <v>7.628834160467214</v>
      </c>
      <c r="N20" s="4">
        <f t="shared" si="3"/>
        <v>7.791149780902687</v>
      </c>
      <c r="O20" s="4">
        <f t="shared" si="3"/>
        <v>7.95346540133816</v>
      </c>
      <c r="P20" s="4">
        <f t="shared" si="3"/>
        <v>8.115781021773634</v>
      </c>
      <c r="Q20" s="4">
        <f t="shared" si="3"/>
        <v>8.278096642209105</v>
      </c>
      <c r="R20" s="4">
        <f t="shared" si="3"/>
        <v>8.440412262644577</v>
      </c>
      <c r="S20" s="4">
        <f t="shared" si="3"/>
        <v>8.602727883080052</v>
      </c>
    </row>
    <row r="21" spans="1:19" ht="12.75">
      <c r="A21" s="5">
        <v>13</v>
      </c>
      <c r="B21" s="4">
        <f t="shared" si="0"/>
        <v>5.393872925240322</v>
      </c>
      <c r="C21" s="4">
        <f t="shared" si="1"/>
        <v>5.54370272871922</v>
      </c>
      <c r="D21" s="4">
        <f t="shared" si="2"/>
        <v>5.693532532198117</v>
      </c>
      <c r="E21" s="4">
        <f t="shared" si="3"/>
        <v>5.843362335677016</v>
      </c>
      <c r="F21" s="4">
        <f t="shared" si="3"/>
        <v>5.993192139155914</v>
      </c>
      <c r="G21" s="4">
        <f t="shared" si="3"/>
        <v>6.143021942634811</v>
      </c>
      <c r="H21" s="4">
        <f t="shared" si="3"/>
        <v>6.292851746113709</v>
      </c>
      <c r="I21" s="4">
        <f t="shared" si="3"/>
        <v>6.442681549592606</v>
      </c>
      <c r="J21" s="4">
        <f t="shared" si="3"/>
        <v>6.5925113530715045</v>
      </c>
      <c r="K21" s="4">
        <f t="shared" si="3"/>
        <v>6.742341156550403</v>
      </c>
      <c r="L21" s="4">
        <f t="shared" si="3"/>
        <v>6.8921709600293</v>
      </c>
      <c r="M21" s="4">
        <f t="shared" si="3"/>
        <v>7.042000763508198</v>
      </c>
      <c r="N21" s="4">
        <f t="shared" si="3"/>
        <v>7.191830566987097</v>
      </c>
      <c r="O21" s="4">
        <f t="shared" si="3"/>
        <v>7.341660370465994</v>
      </c>
      <c r="P21" s="4">
        <f t="shared" si="3"/>
        <v>7.491490173944892</v>
      </c>
      <c r="Q21" s="4">
        <f t="shared" si="3"/>
        <v>7.641319977423789</v>
      </c>
      <c r="R21" s="4">
        <f t="shared" si="3"/>
        <v>7.791149780902687</v>
      </c>
      <c r="S21" s="4">
        <f t="shared" si="3"/>
        <v>7.9409795843815845</v>
      </c>
    </row>
    <row r="22" spans="1:19" ht="12.75">
      <c r="A22" s="5">
        <v>14</v>
      </c>
      <c r="B22" s="4">
        <f t="shared" si="0"/>
        <v>5.008596287723156</v>
      </c>
      <c r="C22" s="4">
        <f t="shared" si="1"/>
        <v>5.147723962382132</v>
      </c>
      <c r="D22" s="4">
        <f t="shared" si="2"/>
        <v>5.286851637041109</v>
      </c>
      <c r="E22" s="4">
        <f t="shared" si="3"/>
        <v>5.425979311700085</v>
      </c>
      <c r="F22" s="4">
        <f t="shared" si="3"/>
        <v>5.565106986359062</v>
      </c>
      <c r="G22" s="4">
        <f t="shared" si="3"/>
        <v>5.704234661018038</v>
      </c>
      <c r="H22" s="4">
        <f t="shared" si="3"/>
        <v>5.843362335677016</v>
      </c>
      <c r="I22" s="4">
        <f t="shared" si="3"/>
        <v>5.982490010335993</v>
      </c>
      <c r="J22" s="4">
        <f t="shared" si="3"/>
        <v>6.121617684994969</v>
      </c>
      <c r="K22" s="4">
        <f t="shared" si="3"/>
        <v>6.260745359653946</v>
      </c>
      <c r="L22" s="4">
        <f t="shared" si="3"/>
        <v>6.399873034312922</v>
      </c>
      <c r="M22" s="4">
        <f t="shared" si="3"/>
        <v>6.539000708971899</v>
      </c>
      <c r="N22" s="4">
        <f t="shared" si="3"/>
        <v>6.678128383630875</v>
      </c>
      <c r="O22" s="4">
        <f t="shared" si="3"/>
        <v>6.817256058289852</v>
      </c>
      <c r="P22" s="4">
        <f t="shared" si="3"/>
        <v>6.9563837329488285</v>
      </c>
      <c r="Q22" s="4">
        <f t="shared" si="3"/>
        <v>7.0955114076078045</v>
      </c>
      <c r="R22" s="4">
        <f t="shared" si="3"/>
        <v>7.234639082266781</v>
      </c>
      <c r="S22" s="4">
        <f t="shared" si="3"/>
        <v>7.3737667569257574</v>
      </c>
    </row>
    <row r="23" spans="1:19" ht="12.75">
      <c r="A23" s="5">
        <v>15</v>
      </c>
      <c r="B23" s="4">
        <f t="shared" si="0"/>
        <v>4.674689868541612</v>
      </c>
      <c r="C23" s="4">
        <f t="shared" si="1"/>
        <v>4.804542364889991</v>
      </c>
      <c r="D23" s="4">
        <f t="shared" si="2"/>
        <v>4.934394861238369</v>
      </c>
      <c r="E23" s="4">
        <f t="shared" si="3"/>
        <v>5.064247357586747</v>
      </c>
      <c r="F23" s="4">
        <f t="shared" si="3"/>
        <v>5.194099853935125</v>
      </c>
      <c r="G23" s="4">
        <f t="shared" si="3"/>
        <v>5.323952350283503</v>
      </c>
      <c r="H23" s="4">
        <f t="shared" si="3"/>
        <v>5.453804846631881</v>
      </c>
      <c r="I23" s="4">
        <f t="shared" si="3"/>
        <v>5.583657342980259</v>
      </c>
      <c r="J23" s="4">
        <f t="shared" si="3"/>
        <v>5.713509839328637</v>
      </c>
      <c r="K23" s="4">
        <f t="shared" si="3"/>
        <v>5.843362335677016</v>
      </c>
      <c r="L23" s="4">
        <f t="shared" si="3"/>
        <v>5.973214832025394</v>
      </c>
      <c r="M23" s="4">
        <f t="shared" si="3"/>
        <v>6.103067328373772</v>
      </c>
      <c r="N23" s="4">
        <f t="shared" si="3"/>
        <v>6.23291982472215</v>
      </c>
      <c r="O23" s="4">
        <f t="shared" si="3"/>
        <v>6.362772321070528</v>
      </c>
      <c r="P23" s="4">
        <f t="shared" si="3"/>
        <v>6.492624817418906</v>
      </c>
      <c r="Q23" s="4">
        <f t="shared" si="3"/>
        <v>6.622477313767284</v>
      </c>
      <c r="R23" s="4">
        <f t="shared" si="3"/>
        <v>6.752329810115662</v>
      </c>
      <c r="S23" s="4">
        <f t="shared" si="3"/>
        <v>6.88218230646404</v>
      </c>
    </row>
    <row r="24" spans="1:19" ht="12.75">
      <c r="A24" s="5">
        <v>16</v>
      </c>
      <c r="B24" s="4">
        <f t="shared" si="0"/>
        <v>4.3825217517577615</v>
      </c>
      <c r="C24" s="4">
        <f t="shared" si="1"/>
        <v>4.504258467084366</v>
      </c>
      <c r="D24" s="4">
        <f t="shared" si="2"/>
        <v>4.62599518241097</v>
      </c>
      <c r="E24" s="4">
        <f t="shared" si="3"/>
        <v>4.747731897737575</v>
      </c>
      <c r="F24" s="4">
        <f t="shared" si="3"/>
        <v>4.869468613064179</v>
      </c>
      <c r="G24" s="4">
        <f t="shared" si="3"/>
        <v>4.991205328390784</v>
      </c>
      <c r="H24" s="4">
        <f t="shared" si="3"/>
        <v>5.112942043717388</v>
      </c>
      <c r="I24" s="4">
        <f t="shared" si="3"/>
        <v>5.234678759043993</v>
      </c>
      <c r="J24" s="4">
        <f t="shared" si="3"/>
        <v>5.356415474370597</v>
      </c>
      <c r="K24" s="4">
        <f t="shared" si="3"/>
        <v>5.478152189697202</v>
      </c>
      <c r="L24" s="4">
        <f t="shared" si="3"/>
        <v>5.599888905023806</v>
      </c>
      <c r="M24" s="4">
        <f t="shared" si="3"/>
        <v>5.721625620350411</v>
      </c>
      <c r="N24" s="4">
        <f t="shared" si="3"/>
        <v>5.843362335677016</v>
      </c>
      <c r="O24" s="4">
        <f t="shared" si="3"/>
        <v>5.96509905100362</v>
      </c>
      <c r="P24" s="4">
        <f t="shared" si="3"/>
        <v>6.086835766330225</v>
      </c>
      <c r="Q24" s="4">
        <f t="shared" si="3"/>
        <v>6.208572481656829</v>
      </c>
      <c r="R24" s="4">
        <f t="shared" si="3"/>
        <v>6.330309196983434</v>
      </c>
      <c r="S24" s="4">
        <f t="shared" si="3"/>
        <v>6.452045912310038</v>
      </c>
    </row>
    <row r="25" spans="1:19" ht="12.75">
      <c r="A25" s="5">
        <v>17</v>
      </c>
      <c r="B25" s="4">
        <f t="shared" si="0"/>
        <v>4.12472635459554</v>
      </c>
      <c r="C25" s="4">
        <f t="shared" si="1"/>
        <v>4.239302086667639</v>
      </c>
      <c r="D25" s="4">
        <f t="shared" si="2"/>
        <v>4.353877818739737</v>
      </c>
      <c r="E25" s="4">
        <f t="shared" si="3"/>
        <v>4.4684535508118355</v>
      </c>
      <c r="F25" s="4">
        <f t="shared" si="3"/>
        <v>4.583029282883934</v>
      </c>
      <c r="G25" s="4">
        <f t="shared" si="3"/>
        <v>4.697605014956032</v>
      </c>
      <c r="H25" s="4">
        <f t="shared" si="3"/>
        <v>4.812180747028131</v>
      </c>
      <c r="I25" s="4">
        <f t="shared" si="3"/>
        <v>4.926756479100229</v>
      </c>
      <c r="J25" s="4">
        <f t="shared" si="3"/>
        <v>5.041332211172327</v>
      </c>
      <c r="K25" s="4">
        <f t="shared" si="3"/>
        <v>5.155907943244426</v>
      </c>
      <c r="L25" s="4">
        <f t="shared" si="3"/>
        <v>5.270483675316524</v>
      </c>
      <c r="M25" s="4">
        <f t="shared" si="3"/>
        <v>5.385059407388622</v>
      </c>
      <c r="N25" s="4">
        <f t="shared" si="3"/>
        <v>5.499635139460721</v>
      </c>
      <c r="O25" s="4">
        <f t="shared" si="3"/>
        <v>5.614210871532819</v>
      </c>
      <c r="P25" s="4">
        <f t="shared" si="3"/>
        <v>5.7287866036049175</v>
      </c>
      <c r="Q25" s="4">
        <f t="shared" si="3"/>
        <v>5.843362335677016</v>
      </c>
      <c r="R25" s="4">
        <f t="shared" si="3"/>
        <v>5.957938067749113</v>
      </c>
      <c r="S25" s="4">
        <f t="shared" si="3"/>
        <v>6.072513799821212</v>
      </c>
    </row>
    <row r="26" spans="1:19" ht="12.75">
      <c r="A26" s="5">
        <v>18</v>
      </c>
      <c r="B26" s="4">
        <f t="shared" si="0"/>
        <v>3.8955748904513436</v>
      </c>
      <c r="C26" s="4">
        <f t="shared" si="1"/>
        <v>4.003785304074992</v>
      </c>
      <c r="D26" s="4">
        <f t="shared" si="2"/>
        <v>4.11199571769864</v>
      </c>
      <c r="E26" s="4">
        <f t="shared" si="3"/>
        <v>4.220206131322288</v>
      </c>
      <c r="F26" s="4">
        <f t="shared" si="3"/>
        <v>4.328416544945938</v>
      </c>
      <c r="G26" s="4">
        <f t="shared" si="3"/>
        <v>4.436626958569586</v>
      </c>
      <c r="H26" s="4">
        <f t="shared" si="3"/>
        <v>4.544837372193235</v>
      </c>
      <c r="I26" s="4">
        <f t="shared" si="3"/>
        <v>4.653047785816883</v>
      </c>
      <c r="J26" s="4">
        <f t="shared" si="3"/>
        <v>4.761258199440531</v>
      </c>
      <c r="K26" s="4">
        <f t="shared" si="3"/>
        <v>4.869468613064179</v>
      </c>
      <c r="L26" s="4">
        <f t="shared" si="3"/>
        <v>4.977679026687827</v>
      </c>
      <c r="M26" s="4">
        <f t="shared" si="3"/>
        <v>5.085889440311477</v>
      </c>
      <c r="N26" s="4">
        <f t="shared" si="3"/>
        <v>5.194099853935125</v>
      </c>
      <c r="O26" s="4">
        <f t="shared" si="3"/>
        <v>5.302310267558774</v>
      </c>
      <c r="P26" s="4">
        <f t="shared" si="3"/>
        <v>5.410520681182422</v>
      </c>
      <c r="Q26" s="4">
        <f t="shared" si="3"/>
        <v>5.51873109480607</v>
      </c>
      <c r="R26" s="4">
        <f t="shared" si="3"/>
        <v>5.626941508429718</v>
      </c>
      <c r="S26" s="4">
        <f t="shared" si="3"/>
        <v>5.735151922053367</v>
      </c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3.5" thickBot="1">
      <c r="A28" s="1"/>
      <c r="B28" s="1"/>
      <c r="C28" s="1"/>
      <c r="D28" s="1"/>
      <c r="E28" s="1"/>
      <c r="F28" s="1"/>
      <c r="G28" s="3" t="s">
        <v>1</v>
      </c>
      <c r="H28" s="2" t="s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7" t="s">
        <v>16</v>
      </c>
      <c r="K29" s="18"/>
      <c r="L29" s="18"/>
      <c r="M29" s="31">
        <v>250</v>
      </c>
      <c r="N29" s="19" t="s">
        <v>17</v>
      </c>
      <c r="O29" s="1"/>
      <c r="P29" s="1"/>
      <c r="Q29" s="1"/>
      <c r="R29" s="1"/>
      <c r="S29" s="1"/>
      <c r="U29" s="32" t="s">
        <v>23</v>
      </c>
      <c r="V29" s="32"/>
      <c r="W29" s="32"/>
      <c r="X29" s="32"/>
      <c r="Y29" s="32"/>
    </row>
    <row r="30" spans="10:25" ht="12.75">
      <c r="J30" s="22" t="s">
        <v>9</v>
      </c>
      <c r="K30" s="23"/>
      <c r="L30" s="23"/>
      <c r="M30" s="20">
        <v>46</v>
      </c>
      <c r="N30" s="24" t="s">
        <v>18</v>
      </c>
      <c r="U30" s="32"/>
      <c r="V30" s="32"/>
      <c r="W30" s="32"/>
      <c r="X30" s="32"/>
      <c r="Y30" s="32"/>
    </row>
    <row r="31" spans="10:18" ht="12.75">
      <c r="J31" s="22" t="s">
        <v>10</v>
      </c>
      <c r="K31" s="23"/>
      <c r="L31" s="23"/>
      <c r="M31" s="20">
        <v>16</v>
      </c>
      <c r="N31" s="24" t="s">
        <v>18</v>
      </c>
      <c r="O31" s="32"/>
      <c r="P31" s="32"/>
      <c r="Q31" s="32"/>
      <c r="R31" s="32"/>
    </row>
    <row r="32" spans="10:14" ht="12.75">
      <c r="J32" s="22" t="s">
        <v>11</v>
      </c>
      <c r="K32" s="23"/>
      <c r="L32" s="23"/>
      <c r="M32" s="20">
        <v>690</v>
      </c>
      <c r="N32" s="21" t="s">
        <v>7</v>
      </c>
    </row>
    <row r="33" spans="10:15" ht="12.75">
      <c r="J33" s="22" t="s">
        <v>15</v>
      </c>
      <c r="K33" s="23"/>
      <c r="L33" s="23"/>
      <c r="M33" s="20">
        <v>20</v>
      </c>
      <c r="N33" s="21" t="s">
        <v>19</v>
      </c>
      <c r="O33" s="16"/>
    </row>
    <row r="34" spans="2:14" ht="12.75">
      <c r="B34" t="s">
        <v>21</v>
      </c>
      <c r="G34">
        <f>M33/60</f>
        <v>0.3333333333333333</v>
      </c>
      <c r="J34" s="22"/>
      <c r="K34" s="23"/>
      <c r="L34" s="23"/>
      <c r="M34" s="23"/>
      <c r="N34" s="24"/>
    </row>
    <row r="35" spans="10:14" ht="12.75">
      <c r="J35" s="22" t="s">
        <v>12</v>
      </c>
      <c r="K35" s="23"/>
      <c r="L35" s="23"/>
      <c r="M35" s="25">
        <f>M30/M31*(PI()*(M32/1000))</f>
        <v>6.232134426558751</v>
      </c>
      <c r="N35" s="24" t="s">
        <v>17</v>
      </c>
    </row>
    <row r="36" spans="1:14" ht="12.75">
      <c r="A36" t="s">
        <v>14</v>
      </c>
      <c r="G36">
        <f>M29/M35</f>
        <v>40.114667445972366</v>
      </c>
      <c r="J36" s="22"/>
      <c r="K36" s="23"/>
      <c r="L36" s="23"/>
      <c r="M36" s="23"/>
      <c r="N36" s="24"/>
    </row>
    <row r="37" spans="10:14" ht="13.5" thickBot="1">
      <c r="J37" s="26" t="s">
        <v>13</v>
      </c>
      <c r="K37" s="27"/>
      <c r="L37" s="27"/>
      <c r="M37" s="28">
        <f>G36/G34</f>
        <v>120.3440023379171</v>
      </c>
      <c r="N37" s="29" t="s">
        <v>20</v>
      </c>
    </row>
  </sheetData>
  <sheetProtection/>
  <mergeCells count="2">
    <mergeCell ref="O31:R31"/>
    <mergeCell ref="U29:Y30"/>
  </mergeCells>
  <conditionalFormatting sqref="B19:S26">
    <cfRule type="cellIs" priority="1" dxfId="1" operator="lessThanOrEqual" stopIfTrue="1">
      <formula>$P$15</formula>
    </cfRule>
  </conditionalFormatting>
  <printOptions/>
  <pageMargins left="0.75" right="0.75" top="1" bottom="1" header="0.5" footer="0.5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Australian Cycling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Ingall</dc:creator>
  <cp:keywords/>
  <dc:description/>
  <cp:lastModifiedBy>Brian Surgenor</cp:lastModifiedBy>
  <cp:lastPrinted>2012-10-30T03:48:07Z</cp:lastPrinted>
  <dcterms:created xsi:type="dcterms:W3CDTF">2001-08-29T00:11:44Z</dcterms:created>
  <dcterms:modified xsi:type="dcterms:W3CDTF">2016-06-17T05:32:28Z</dcterms:modified>
  <cp:category/>
  <cp:version/>
  <cp:contentType/>
  <cp:contentStatus/>
</cp:coreProperties>
</file>